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Energy and Emissions\Emissions\FY20 Emissions Inventory\"/>
    </mc:Choice>
  </mc:AlternateContent>
  <bookViews>
    <workbookView xWindow="0" yWindow="0" windowWidth="15330" windowHeight="7275"/>
  </bookViews>
  <sheets>
    <sheet name="Shee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/>
  <c r="B12" i="1"/>
  <c r="C10" i="1"/>
  <c r="C3" i="1"/>
  <c r="C4" i="1"/>
  <c r="C5" i="1"/>
  <c r="C6" i="1"/>
  <c r="C7" i="1"/>
  <c r="C8" i="1"/>
  <c r="C9" i="1"/>
  <c r="C2" i="1"/>
  <c r="E2" i="1"/>
  <c r="B10" i="1" l="1"/>
  <c r="D13" i="1" l="1"/>
  <c r="D12" i="1"/>
  <c r="D10" i="1" l="1"/>
  <c r="E10" i="1" l="1"/>
  <c r="E6" i="1"/>
  <c r="E9" i="1" l="1"/>
  <c r="E5" i="1"/>
  <c r="E8" i="1"/>
  <c r="E4" i="1"/>
  <c r="E7" i="1"/>
  <c r="E3" i="1"/>
</calcChain>
</file>

<file path=xl/sharedStrings.xml><?xml version="1.0" encoding="utf-8"?>
<sst xmlns="http://schemas.openxmlformats.org/spreadsheetml/2006/main" count="44" uniqueCount="26">
  <si>
    <t>LNG for CHP</t>
  </si>
  <si>
    <t>Natural Gas</t>
  </si>
  <si>
    <t>ULSD for CHP</t>
  </si>
  <si>
    <t>Transportation or Buildings</t>
  </si>
  <si>
    <t>Transportation</t>
  </si>
  <si>
    <t>Buildings</t>
  </si>
  <si>
    <t>Total</t>
  </si>
  <si>
    <t>Diesel for Fleet</t>
  </si>
  <si>
    <t>Gasoline for Fleet</t>
  </si>
  <si>
    <t>Purchased Electricity</t>
  </si>
  <si>
    <t>Emissions for Buildings</t>
  </si>
  <si>
    <t>Emissions for Transportation</t>
  </si>
  <si>
    <t>Source</t>
  </si>
  <si>
    <t>Propane, &lt;1%</t>
  </si>
  <si>
    <t>Oil 2, &lt;1%</t>
  </si>
  <si>
    <t>Scope</t>
  </si>
  <si>
    <t>I</t>
  </si>
  <si>
    <t>II</t>
  </si>
  <si>
    <t>NOTES</t>
  </si>
  <si>
    <t>Provided by CES</t>
  </si>
  <si>
    <t>2020 Emissions</t>
  </si>
  <si>
    <t>2019 Emissions</t>
  </si>
  <si>
    <t>2020 Percent Share</t>
  </si>
  <si>
    <t>2019 Percent Share</t>
  </si>
  <si>
    <t>Data from Fuelserve.net</t>
  </si>
  <si>
    <t>% Change YOY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</si>
</sst>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2" applyFont="1" applyFill="1" applyBorder="1" applyAlignment="1"/>
    <xf numFmtId="0" fontId="3" fillId="0" borderId="2" xfId="2" applyFont="1" applyFill="1" applyBorder="1" applyAlignment="1"/>
    <xf numFmtId="9" fontId="0" fillId="0" borderId="0" xfId="1" applyFont="1"/>
    <xf numFmtId="0" fontId="3" fillId="0" borderId="0" xfId="2" applyFont="1" applyFill="1" applyBorder="1" applyAlignment="1"/>
    <xf numFmtId="1" fontId="3" fillId="0" borderId="1" xfId="3" applyNumberFormat="1" applyFont="1" applyFill="1" applyBorder="1" applyAlignment="1"/>
    <xf numFmtId="1" fontId="3" fillId="0" borderId="1" xfId="2" applyNumberFormat="1" applyFont="1" applyFill="1" applyBorder="1" applyAlignment="1"/>
    <xf numFmtId="3" fontId="3" fillId="0" borderId="1" xfId="2" applyNumberFormat="1" applyFont="1" applyFill="1" applyBorder="1" applyAlignment="1">
      <alignment horizontal="right"/>
    </xf>
    <xf numFmtId="3" fontId="0" fillId="0" borderId="0" xfId="0" applyNumberFormat="1" applyBorder="1"/>
    <xf numFmtId="9" fontId="3" fillId="0" borderId="1" xfId="1" applyNumberFormat="1" applyFont="1" applyFill="1" applyBorder="1" applyAlignment="1"/>
    <xf numFmtId="9" fontId="3" fillId="0" borderId="0" xfId="3" applyNumberFormat="1" applyFont="1" applyFill="1" applyBorder="1" applyAlignment="1"/>
    <xf numFmtId="9" fontId="3" fillId="0" borderId="0" xfId="1" applyNumberFormat="1" applyFont="1" applyFill="1" applyBorder="1" applyAlignment="1">
      <alignment horizontal="right"/>
    </xf>
    <xf numFmtId="170" fontId="3" fillId="0" borderId="0" xfId="3" applyNumberFormat="1" applyFont="1" applyFill="1" applyBorder="1" applyAlignment="1"/>
    <xf numFmtId="9" fontId="3" fillId="0" borderId="0" xfId="1" applyNumberFormat="1" applyFont="1" applyFill="1" applyBorder="1" applyAlignment="1"/>
    <xf numFmtId="9" fontId="0" fillId="0" borderId="0" xfId="0" applyNumberFormat="1"/>
    <xf numFmtId="9" fontId="0" fillId="0" borderId="0" xfId="1" applyNumberFormat="1" applyFont="1"/>
  </cellXfs>
  <cellStyles count="4">
    <cellStyle name="Comma" xfId="3" builtinId="3"/>
    <cellStyle name="Normal" xfId="0" builtinId="0"/>
    <cellStyle name="Normal_RawData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F11" sqref="F11"/>
    </sheetView>
  </sheetViews>
  <sheetFormatPr defaultRowHeight="15" x14ac:dyDescent="0.25"/>
  <cols>
    <col min="1" max="1" width="32.140625" bestFit="1" customWidth="1"/>
    <col min="2" max="3" width="30.5703125" customWidth="1"/>
    <col min="4" max="4" width="15" customWidth="1"/>
    <col min="5" max="5" width="18" style="3" bestFit="1" customWidth="1"/>
    <col min="6" max="6" width="25.28515625" bestFit="1" customWidth="1"/>
    <col min="8" max="8" width="27.42578125" bestFit="1" customWidth="1"/>
  </cols>
  <sheetData>
    <row r="1" spans="1:8" x14ac:dyDescent="0.25">
      <c r="A1" t="s">
        <v>12</v>
      </c>
      <c r="B1" t="s">
        <v>20</v>
      </c>
      <c r="C1" t="s">
        <v>22</v>
      </c>
      <c r="D1" t="s">
        <v>21</v>
      </c>
      <c r="E1" s="3" t="s">
        <v>23</v>
      </c>
      <c r="F1" t="s">
        <v>3</v>
      </c>
      <c r="G1" t="s">
        <v>15</v>
      </c>
      <c r="H1" t="s">
        <v>18</v>
      </c>
    </row>
    <row r="2" spans="1:8" x14ac:dyDescent="0.25">
      <c r="A2" s="1" t="s">
        <v>7</v>
      </c>
      <c r="B2" s="5">
        <v>457</v>
      </c>
      <c r="C2" s="9">
        <f>B2/$B$10</f>
        <v>4.0171233177746721E-3</v>
      </c>
      <c r="D2" s="7">
        <v>548</v>
      </c>
      <c r="E2" s="11">
        <f>D2/$D$10</f>
        <v>4.3345857227605296E-3</v>
      </c>
      <c r="F2" t="s">
        <v>4</v>
      </c>
      <c r="G2" t="s">
        <v>16</v>
      </c>
      <c r="H2" t="s">
        <v>24</v>
      </c>
    </row>
    <row r="3" spans="1:8" x14ac:dyDescent="0.25">
      <c r="A3" s="1" t="s">
        <v>8</v>
      </c>
      <c r="B3" s="6">
        <v>928</v>
      </c>
      <c r="C3" s="9">
        <f t="shared" ref="C3:C9" si="0">B3/$B$10</f>
        <v>8.1573094942995524E-3</v>
      </c>
      <c r="D3" s="7">
        <v>1228</v>
      </c>
      <c r="E3" s="11">
        <f t="shared" ref="E3:E10" si="1">D3/$D$10</f>
        <v>9.7132687364049827E-3</v>
      </c>
      <c r="F3" t="s">
        <v>4</v>
      </c>
      <c r="G3" t="s">
        <v>16</v>
      </c>
      <c r="H3" t="s">
        <v>24</v>
      </c>
    </row>
    <row r="4" spans="1:8" x14ac:dyDescent="0.25">
      <c r="A4" s="1" t="s">
        <v>9</v>
      </c>
      <c r="B4" s="5">
        <v>9844</v>
      </c>
      <c r="C4" s="9">
        <f t="shared" si="0"/>
        <v>8.6530770109789656E-2</v>
      </c>
      <c r="D4" s="7">
        <v>16405</v>
      </c>
      <c r="E4" s="11">
        <f t="shared" si="1"/>
        <v>0.12976072770417243</v>
      </c>
      <c r="F4" t="s">
        <v>5</v>
      </c>
      <c r="G4" t="s">
        <v>17</v>
      </c>
      <c r="H4" t="s">
        <v>19</v>
      </c>
    </row>
    <row r="5" spans="1:8" x14ac:dyDescent="0.25">
      <c r="A5" s="1" t="s">
        <v>0</v>
      </c>
      <c r="B5" s="5">
        <v>10243</v>
      </c>
      <c r="C5" s="9">
        <f t="shared" si="0"/>
        <v>9.0038061584170603E-2</v>
      </c>
      <c r="D5" s="7">
        <v>13503</v>
      </c>
      <c r="E5" s="11">
        <f t="shared" si="1"/>
        <v>0.10680640696064861</v>
      </c>
      <c r="F5" t="s">
        <v>5</v>
      </c>
      <c r="G5" t="s">
        <v>16</v>
      </c>
      <c r="H5" t="s">
        <v>19</v>
      </c>
    </row>
    <row r="6" spans="1:8" x14ac:dyDescent="0.25">
      <c r="A6" s="1" t="s">
        <v>1</v>
      </c>
      <c r="B6" s="5">
        <v>88058</v>
      </c>
      <c r="C6" s="9">
        <f t="shared" si="0"/>
        <v>0.77404780113042027</v>
      </c>
      <c r="D6" s="7">
        <v>87720</v>
      </c>
      <c r="E6" s="11">
        <f t="shared" si="1"/>
        <v>0.69385010876013442</v>
      </c>
      <c r="F6" t="s">
        <v>5</v>
      </c>
      <c r="G6" t="s">
        <v>16</v>
      </c>
      <c r="H6" t="s">
        <v>19</v>
      </c>
    </row>
    <row r="7" spans="1:8" x14ac:dyDescent="0.25">
      <c r="A7" s="1" t="s">
        <v>14</v>
      </c>
      <c r="B7" s="6">
        <v>0</v>
      </c>
      <c r="C7" s="9">
        <f t="shared" si="0"/>
        <v>0</v>
      </c>
      <c r="D7" s="7">
        <v>212</v>
      </c>
      <c r="E7" s="11">
        <f t="shared" si="1"/>
        <v>1.6768835277832708E-3</v>
      </c>
      <c r="F7" t="s">
        <v>5</v>
      </c>
      <c r="G7" t="s">
        <v>16</v>
      </c>
      <c r="H7" t="s">
        <v>19</v>
      </c>
    </row>
    <row r="8" spans="1:8" x14ac:dyDescent="0.25">
      <c r="A8" s="1" t="s">
        <v>13</v>
      </c>
      <c r="B8" s="5">
        <v>318</v>
      </c>
      <c r="C8" s="9">
        <f t="shared" si="0"/>
        <v>2.7952849344690276E-3</v>
      </c>
      <c r="D8" s="7">
        <v>244</v>
      </c>
      <c r="E8" s="11">
        <f t="shared" si="1"/>
        <v>1.9299980225430096E-3</v>
      </c>
      <c r="F8" t="s">
        <v>5</v>
      </c>
      <c r="G8" t="s">
        <v>16</v>
      </c>
      <c r="H8" t="s">
        <v>19</v>
      </c>
    </row>
    <row r="9" spans="1:8" x14ac:dyDescent="0.25">
      <c r="A9" s="1" t="s">
        <v>2</v>
      </c>
      <c r="B9" s="5">
        <v>3915</v>
      </c>
      <c r="C9" s="9">
        <f t="shared" si="0"/>
        <v>3.4413649429076237E-2</v>
      </c>
      <c r="D9" s="7">
        <v>6565</v>
      </c>
      <c r="E9" s="11">
        <f t="shared" si="1"/>
        <v>5.19280205655527E-2</v>
      </c>
      <c r="F9" t="s">
        <v>5</v>
      </c>
      <c r="G9" t="s">
        <v>16</v>
      </c>
      <c r="H9" t="s">
        <v>19</v>
      </c>
    </row>
    <row r="10" spans="1:8" x14ac:dyDescent="0.25">
      <c r="A10" s="2" t="s">
        <v>6</v>
      </c>
      <c r="B10" s="12">
        <f>SUM(B2:B9)</f>
        <v>113763</v>
      </c>
      <c r="C10" s="10">
        <f>SUM(C2:C9)</f>
        <v>1</v>
      </c>
      <c r="D10" s="8">
        <f>SUM(D2:D9)</f>
        <v>126425</v>
      </c>
      <c r="E10" s="11">
        <f t="shared" si="1"/>
        <v>1</v>
      </c>
    </row>
    <row r="12" spans="1:8" x14ac:dyDescent="0.25">
      <c r="A12" s="4" t="s">
        <v>10</v>
      </c>
      <c r="B12" s="13">
        <f>(SUM(B4:B9))/B10</f>
        <v>0.9878255671879258</v>
      </c>
      <c r="C12" s="4"/>
      <c r="D12" s="14">
        <f>(SUM(D4:D9))/D10</f>
        <v>0.98595214554083443</v>
      </c>
    </row>
    <row r="13" spans="1:8" x14ac:dyDescent="0.25">
      <c r="A13" s="4" t="s">
        <v>11</v>
      </c>
      <c r="B13" s="13">
        <f>(SUM(B2:B3))/B10</f>
        <v>1.2174432812074224E-2</v>
      </c>
      <c r="C13" s="4"/>
      <c r="D13" s="14">
        <f>(SUM(D2:D3))/D10</f>
        <v>1.4047854459165513E-2</v>
      </c>
    </row>
    <row r="14" spans="1:8" x14ac:dyDescent="0.25">
      <c r="A14" s="4"/>
      <c r="B14" s="13"/>
      <c r="C14" s="4"/>
      <c r="D14" s="14"/>
    </row>
    <row r="15" spans="1:8" x14ac:dyDescent="0.25">
      <c r="A15" s="4" t="s">
        <v>25</v>
      </c>
      <c r="B15" s="15">
        <f>SUM(B10-D10)/B10</f>
        <v>-0.11130156553536738</v>
      </c>
    </row>
  </sheetData>
  <pageMargins left="0.7" right="0.7" top="0.75" bottom="0.75" header="0.3" footer="0.3"/>
  <ignoredErrors>
    <ignoredError sqref="D12:D13 B12:B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Ezra Small</dc:creator>
  <cp:lastModifiedBy>Ezra Small</cp:lastModifiedBy>
  <dcterms:created xsi:type="dcterms:W3CDTF">2016-04-05T19:38:05Z</dcterms:created>
  <dcterms:modified xsi:type="dcterms:W3CDTF">2021-02-16T22:02:50Z</dcterms:modified>
</cp:coreProperties>
</file>