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EHAVEPLUS_in_out" sheetId="1" r:id="rId1"/>
  </sheets>
  <definedNames/>
  <calcPr fullCalcOnLoad="1"/>
</workbook>
</file>

<file path=xl/sharedStrings.xml><?xml version="1.0" encoding="utf-8"?>
<sst xmlns="http://schemas.openxmlformats.org/spreadsheetml/2006/main" count="115" uniqueCount="81">
  <si>
    <t>dead 1 hr load</t>
  </si>
  <si>
    <t>source</t>
  </si>
  <si>
    <t>litter, slash and dead standing</t>
  </si>
  <si>
    <t>litter leaves</t>
  </si>
  <si>
    <t>litter 1 hr woody</t>
  </si>
  <si>
    <t>dead standing shrubs</t>
  </si>
  <si>
    <t>component</t>
  </si>
  <si>
    <t>dead 10 hr load</t>
  </si>
  <si>
    <t>litter 10 hr woody</t>
  </si>
  <si>
    <t>litter 100 hr woody</t>
  </si>
  <si>
    <t>dead 100 hr load</t>
  </si>
  <si>
    <t>shrub live foliage</t>
  </si>
  <si>
    <t>live woody</t>
  </si>
  <si>
    <t>shrub live 1 hour</t>
  </si>
  <si>
    <t>shrub live 10 hour</t>
  </si>
  <si>
    <t>shrub live woody 1 &amp;10 hr</t>
  </si>
  <si>
    <t>1 hour dead sav ratio</t>
  </si>
  <si>
    <t>live herb SAV ratio</t>
  </si>
  <si>
    <t>1 hour dead SAV ratio</t>
  </si>
  <si>
    <t>live woody SAV ratio</t>
  </si>
  <si>
    <t>fuel bed depth (ft)</t>
  </si>
  <si>
    <t>litter fuel bed depth (ft)</t>
  </si>
  <si>
    <t>shrub fuel bed depth (ft)</t>
  </si>
  <si>
    <t>litter and shrub weighted average</t>
  </si>
  <si>
    <t>litter total weight</t>
  </si>
  <si>
    <t>shrub total weight</t>
  </si>
  <si>
    <t>moisture of extinction</t>
  </si>
  <si>
    <t>MX</t>
  </si>
  <si>
    <t>dead heat content</t>
  </si>
  <si>
    <t>live heat content</t>
  </si>
  <si>
    <t>dead moisture 1 and leaf</t>
  </si>
  <si>
    <t>dead moisture 10 hr</t>
  </si>
  <si>
    <t>dead moisture 100 hr</t>
  </si>
  <si>
    <t>1 hour moisture</t>
  </si>
  <si>
    <t>10 hour moisture</t>
  </si>
  <si>
    <t>100 hour moisture</t>
  </si>
  <si>
    <t>live herb moisture</t>
  </si>
  <si>
    <t>live woody moisture</t>
  </si>
  <si>
    <t>live leaf moisture</t>
  </si>
  <si>
    <t>1 hr live moisture</t>
  </si>
  <si>
    <t>plot</t>
  </si>
  <si>
    <t>pp1</t>
  </si>
  <si>
    <t>pp8</t>
  </si>
  <si>
    <t>pp2</t>
  </si>
  <si>
    <t>so5</t>
  </si>
  <si>
    <t>so6</t>
  </si>
  <si>
    <t>so9</t>
  </si>
  <si>
    <t>ow4</t>
  </si>
  <si>
    <t>ow9</t>
  </si>
  <si>
    <t>windspeed (mph)</t>
  </si>
  <si>
    <t>observed flame length (ft)</t>
  </si>
  <si>
    <t>observed rate of spread (ch/hr)</t>
  </si>
  <si>
    <t>observed rate of spread (ft/min)</t>
  </si>
  <si>
    <t>ow7</t>
  </si>
  <si>
    <t>1, 10, 100 hr total litter</t>
  </si>
  <si>
    <t>herb and woody live wt</t>
  </si>
  <si>
    <t>predicted rate of spread (ch/hr)</t>
  </si>
  <si>
    <t>predicted flame length(ft)</t>
  </si>
  <si>
    <t>Rate of Spread (chains/hr)</t>
  </si>
  <si>
    <t>observed</t>
  </si>
  <si>
    <t>predicted</t>
  </si>
  <si>
    <t>Flame Length (ft)</t>
  </si>
  <si>
    <t>vertical line</t>
  </si>
  <si>
    <t>pitch pine untreated</t>
  </si>
  <si>
    <t>pitch pine thinned &amp; grazed</t>
  </si>
  <si>
    <t>pitch pine thinned &amp; mowed</t>
  </si>
  <si>
    <t>scrub oak untreated</t>
  </si>
  <si>
    <t>scrub oak mowed</t>
  </si>
  <si>
    <t>scrub oak mowed &amp; grazed</t>
  </si>
  <si>
    <t>Oak woodland mow</t>
  </si>
  <si>
    <t>Oak woodland mowed &amp; grazed</t>
  </si>
  <si>
    <t>Oak woodland untreated</t>
  </si>
  <si>
    <t>sum dead 1 hr load</t>
  </si>
  <si>
    <t>sum dead 10 hr load</t>
  </si>
  <si>
    <t>sum dead 100 hr load</t>
  </si>
  <si>
    <t>sum live woody</t>
  </si>
  <si>
    <t>Fuel moisture content for MV test burns</t>
  </si>
  <si>
    <t>fire behavior results</t>
  </si>
  <si>
    <t>Custom fuel models developed from test fires at Martha's Vineyard Spring 2004.</t>
  </si>
  <si>
    <t xml:space="preserve">                             Custom Fuel Models</t>
  </si>
  <si>
    <t>sum live herbaceous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</si>
</sst>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9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b/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right"/>
    </xf>
    <xf numFmtId="167" fontId="0" fillId="0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 textRotation="90" wrapText="1"/>
    </xf>
    <xf numFmtId="0" fontId="0" fillId="2" borderId="4" xfId="0" applyFont="1" applyFill="1" applyBorder="1" applyAlignment="1">
      <alignment horizontal="center" textRotation="90"/>
    </xf>
    <xf numFmtId="0" fontId="0" fillId="2" borderId="5" xfId="0" applyFont="1" applyFill="1" applyBorder="1" applyAlignment="1">
      <alignment horizontal="center" textRotation="90"/>
    </xf>
    <xf numFmtId="0" fontId="0" fillId="2" borderId="6" xfId="0" applyFont="1" applyFill="1" applyBorder="1" applyAlignment="1">
      <alignment horizontal="center" textRotation="90"/>
    </xf>
    <xf numFmtId="0" fontId="0" fillId="4" borderId="3" xfId="0" applyFont="1" applyFill="1" applyBorder="1" applyAlignment="1">
      <alignment horizontal="center" textRotation="90"/>
    </xf>
    <xf numFmtId="0" fontId="0" fillId="4" borderId="1" xfId="0" applyFill="1" applyBorder="1" applyAlignment="1">
      <alignment/>
    </xf>
    <xf numFmtId="167" fontId="0" fillId="4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three veg. Types ROS(ft/min)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y = 0.9237x - 0.6778
R = 0.95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BEHAVEPLUS_in_out!$D$50:$D$58</c:f>
              <c:numCache/>
            </c:numRef>
          </c:xVal>
          <c:yVal>
            <c:numRef>
              <c:f>BEHAVEPLUS_in_out!$E$50:$E$58</c:f>
              <c:numCache/>
            </c:numRef>
          </c:yVal>
          <c:smooth val="0"/>
        </c:ser>
        <c:ser>
          <c:idx val="1"/>
          <c:order val="1"/>
          <c:tx>
            <c:v>vertical line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BEHAVEPLUS_in_out!$H$50:$H$51</c:f>
              <c:numCache/>
            </c:numRef>
          </c:xVal>
          <c:yVal>
            <c:numRef>
              <c:f>BEHAVEPLUS_in_out!$I$50:$I$51</c:f>
              <c:numCache/>
            </c:numRef>
          </c:yVal>
          <c:smooth val="0"/>
        </c:ser>
        <c:axId val="51959797"/>
        <c:axId val="64984990"/>
      </c:scatterChart>
      <c:valAx>
        <c:axId val="5195979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84990"/>
        <c:crosses val="autoZero"/>
        <c:crossBetween val="midCat"/>
        <c:dispUnits/>
      </c:valAx>
      <c:valAx>
        <c:axId val="6498499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predicted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597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three veg types Flame Length (ft)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0.9993x + 0.5401
R = 0.90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BEHAVEPLUS_in_out!$F$50:$F$58</c:f>
              <c:numCache/>
            </c:numRef>
          </c:xVal>
          <c:yVal>
            <c:numRef>
              <c:f>BEHAVEPLUS_in_out!$G$50:$G$58</c:f>
              <c:numCache/>
            </c:numRef>
          </c:yVal>
          <c:smooth val="0"/>
        </c:ser>
        <c:ser>
          <c:idx val="1"/>
          <c:order val="1"/>
          <c:tx>
            <c:v>vertical line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BEHAVEPLUS_in_out!$H$50:$H$51</c:f>
              <c:numCache/>
            </c:numRef>
          </c:xVal>
          <c:yVal>
            <c:numRef>
              <c:f>BEHAVEPLUS_in_out!$I$50:$I$51</c:f>
              <c:numCache/>
            </c:numRef>
          </c:yVal>
          <c:smooth val="0"/>
        </c:ser>
        <c:axId val="47993999"/>
        <c:axId val="29292808"/>
      </c:scatterChart>
      <c:valAx>
        <c:axId val="47993999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92808"/>
        <c:crosses val="autoZero"/>
        <c:crossBetween val="midCat"/>
        <c:dispUnits/>
      </c:valAx>
      <c:valAx>
        <c:axId val="29292808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predicted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939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SO &amp; PP Flame Length (ft)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y = 1.0894x - 0.5988
r = 0.96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BEHAVEPLUS_in_out!$F$50:$F$55</c:f>
              <c:numCache/>
            </c:numRef>
          </c:xVal>
          <c:yVal>
            <c:numRef>
              <c:f>BEHAVEPLUS_in_out!$G$50:$G$55</c:f>
              <c:numCache/>
            </c:numRef>
          </c:yVal>
          <c:smooth val="0"/>
        </c:ser>
        <c:ser>
          <c:idx val="1"/>
          <c:order val="1"/>
          <c:tx>
            <c:v>vertical line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BEHAVEPLUS_in_out!$H$50:$H$51</c:f>
              <c:numCache/>
            </c:numRef>
          </c:xVal>
          <c:yVal>
            <c:numRef>
              <c:f>BEHAVEPLUS_in_out!$I$50:$I$51</c:f>
              <c:numCache/>
            </c:numRef>
          </c:yVal>
          <c:smooth val="0"/>
        </c:ser>
        <c:axId val="62308681"/>
        <c:axId val="23907218"/>
      </c:scatterChart>
      <c:valAx>
        <c:axId val="62308681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07218"/>
        <c:crosses val="autoZero"/>
        <c:crossBetween val="midCat"/>
        <c:dispUnits/>
      </c:valAx>
      <c:valAx>
        <c:axId val="23907218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predicted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086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 &amp; PP ROS(ft/min)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y = 1.036x - 2.326
r = 0.98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BEHAVEPLUS_in_out!$D$50:$D$55</c:f>
              <c:numCache/>
            </c:numRef>
          </c:xVal>
          <c:yVal>
            <c:numRef>
              <c:f>BEHAVEPLUS_in_out!$E$50:$E$55</c:f>
              <c:numCache/>
            </c:numRef>
          </c:yVal>
          <c:smooth val="0"/>
        </c:ser>
        <c:ser>
          <c:idx val="1"/>
          <c:order val="1"/>
          <c:tx>
            <c:v>vertical line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BEHAVEPLUS_in_out!$H$50:$H$51</c:f>
              <c:numCache/>
            </c:numRef>
          </c:xVal>
          <c:yVal>
            <c:numRef>
              <c:f>BEHAVEPLUS_in_out!$I$50:$I$51</c:f>
              <c:numCache/>
            </c:numRef>
          </c:yVal>
          <c:smooth val="0"/>
        </c:ser>
        <c:axId val="13838371"/>
        <c:axId val="57436476"/>
      </c:scatterChart>
      <c:valAx>
        <c:axId val="1383837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36476"/>
        <c:crosses val="autoZero"/>
        <c:crossBetween val="midCat"/>
        <c:dispUnits/>
      </c:valAx>
      <c:valAx>
        <c:axId val="5743647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predicted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383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59</xdr:row>
      <xdr:rowOff>66675</xdr:rowOff>
    </xdr:from>
    <xdr:to>
      <xdr:col>11</xdr:col>
      <xdr:colOff>285750</xdr:colOff>
      <xdr:row>86</xdr:row>
      <xdr:rowOff>123825</xdr:rowOff>
    </xdr:to>
    <xdr:graphicFrame>
      <xdr:nvGraphicFramePr>
        <xdr:cNvPr id="1" name="Chart 1"/>
        <xdr:cNvGraphicFramePr/>
      </xdr:nvGraphicFramePr>
      <xdr:xfrm>
        <a:off x="5838825" y="10668000"/>
        <a:ext cx="49625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59</xdr:row>
      <xdr:rowOff>28575</xdr:rowOff>
    </xdr:from>
    <xdr:to>
      <xdr:col>4</xdr:col>
      <xdr:colOff>47625</xdr:colOff>
      <xdr:row>86</xdr:row>
      <xdr:rowOff>95250</xdr:rowOff>
    </xdr:to>
    <xdr:graphicFrame>
      <xdr:nvGraphicFramePr>
        <xdr:cNvPr id="2" name="Chart 2"/>
        <xdr:cNvGraphicFramePr/>
      </xdr:nvGraphicFramePr>
      <xdr:xfrm>
        <a:off x="704850" y="10629900"/>
        <a:ext cx="465772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3</xdr:col>
      <xdr:colOff>581025</xdr:colOff>
      <xdr:row>115</xdr:row>
      <xdr:rowOff>76200</xdr:rowOff>
    </xdr:to>
    <xdr:graphicFrame>
      <xdr:nvGraphicFramePr>
        <xdr:cNvPr id="3" name="Chart 3"/>
        <xdr:cNvGraphicFramePr/>
      </xdr:nvGraphicFramePr>
      <xdr:xfrm>
        <a:off x="609600" y="15297150"/>
        <a:ext cx="461010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88</xdr:row>
      <xdr:rowOff>0</xdr:rowOff>
    </xdr:from>
    <xdr:to>
      <xdr:col>11</xdr:col>
      <xdr:colOff>581025</xdr:colOff>
      <xdr:row>115</xdr:row>
      <xdr:rowOff>66675</xdr:rowOff>
    </xdr:to>
    <xdr:graphicFrame>
      <xdr:nvGraphicFramePr>
        <xdr:cNvPr id="4" name="Chart 4"/>
        <xdr:cNvGraphicFramePr/>
      </xdr:nvGraphicFramePr>
      <xdr:xfrm>
        <a:off x="6124575" y="15297150"/>
        <a:ext cx="4972050" cy="4438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30.57421875" style="0" bestFit="1" customWidth="1"/>
    <col min="3" max="3" width="29.8515625" style="0" bestFit="1" customWidth="1"/>
    <col min="4" max="4" width="10.140625" style="0" customWidth="1"/>
    <col min="5" max="5" width="12.140625" style="0" bestFit="1" customWidth="1"/>
    <col min="6" max="6" width="10.421875" style="0" bestFit="1" customWidth="1"/>
    <col min="7" max="7" width="10.8515625" style="0" bestFit="1" customWidth="1"/>
    <col min="8" max="8" width="11.8515625" style="0" bestFit="1" customWidth="1"/>
    <col min="9" max="9" width="13.140625" style="0" bestFit="1" customWidth="1"/>
    <col min="10" max="10" width="10.00390625" style="0" customWidth="1"/>
    <col min="11" max="11" width="9.57421875" style="0" customWidth="1"/>
    <col min="12" max="12" width="13.8515625" style="0" customWidth="1"/>
    <col min="13" max="16384" width="9.140625" style="8" customWidth="1"/>
  </cols>
  <sheetData>
    <row r="1" spans="4:12" ht="15.75">
      <c r="D1" s="14" t="s">
        <v>78</v>
      </c>
      <c r="E1" s="14"/>
      <c r="F1" s="14"/>
      <c r="G1" s="14"/>
      <c r="H1" s="14"/>
      <c r="I1" s="14"/>
      <c r="J1" s="14"/>
      <c r="K1" s="14"/>
      <c r="L1" s="14"/>
    </row>
    <row r="2" spans="2:12" s="13" customFormat="1" ht="57" customHeight="1">
      <c r="B2" s="12" t="s">
        <v>1</v>
      </c>
      <c r="C2" s="12" t="s">
        <v>6</v>
      </c>
      <c r="D2" s="15" t="s">
        <v>63</v>
      </c>
      <c r="E2" s="15" t="s">
        <v>64</v>
      </c>
      <c r="F2" s="15" t="s">
        <v>65</v>
      </c>
      <c r="G2" s="15" t="s">
        <v>66</v>
      </c>
      <c r="H2" s="15" t="s">
        <v>67</v>
      </c>
      <c r="I2" s="15" t="s">
        <v>68</v>
      </c>
      <c r="J2" s="15" t="s">
        <v>71</v>
      </c>
      <c r="K2" s="15" t="s">
        <v>69</v>
      </c>
      <c r="L2" s="15" t="s">
        <v>70</v>
      </c>
    </row>
    <row r="3" spans="1:12" ht="12.75">
      <c r="A3" s="18" t="s">
        <v>79</v>
      </c>
      <c r="B3" s="2" t="s">
        <v>3</v>
      </c>
      <c r="C3" s="2" t="s">
        <v>0</v>
      </c>
      <c r="D3" s="2">
        <v>5.82</v>
      </c>
      <c r="E3" s="2">
        <v>3.91</v>
      </c>
      <c r="F3" s="2">
        <v>4.01</v>
      </c>
      <c r="G3" s="2">
        <v>3.82</v>
      </c>
      <c r="H3" s="2">
        <v>2.98</v>
      </c>
      <c r="I3" s="2">
        <v>2.96</v>
      </c>
      <c r="J3" s="2">
        <v>3.54</v>
      </c>
      <c r="K3" s="2">
        <v>3.24</v>
      </c>
      <c r="L3" s="2">
        <v>2.9</v>
      </c>
    </row>
    <row r="4" spans="1:12" ht="12.75">
      <c r="A4" s="19"/>
      <c r="B4" s="2" t="s">
        <v>4</v>
      </c>
      <c r="C4" s="2" t="s">
        <v>0</v>
      </c>
      <c r="D4" s="2">
        <v>1.68</v>
      </c>
      <c r="E4" s="2">
        <v>1.11</v>
      </c>
      <c r="F4" s="2">
        <v>2</v>
      </c>
      <c r="G4" s="2">
        <v>3.64</v>
      </c>
      <c r="H4" s="2">
        <v>2.56</v>
      </c>
      <c r="I4" s="2">
        <v>2.11</v>
      </c>
      <c r="J4" s="2">
        <v>2.29</v>
      </c>
      <c r="K4" s="2">
        <v>1.29</v>
      </c>
      <c r="L4" s="2">
        <v>1.43</v>
      </c>
    </row>
    <row r="5" spans="1:12" ht="12.75">
      <c r="A5" s="19"/>
      <c r="B5" s="2" t="s">
        <v>5</v>
      </c>
      <c r="C5" s="2" t="s">
        <v>0</v>
      </c>
      <c r="D5" s="2">
        <v>0.16</v>
      </c>
      <c r="E5" s="2">
        <v>0.12</v>
      </c>
      <c r="F5" s="2">
        <v>0.05</v>
      </c>
      <c r="G5" s="2">
        <v>0.13</v>
      </c>
      <c r="H5" s="2">
        <v>0.06</v>
      </c>
      <c r="I5" s="2">
        <v>0.06</v>
      </c>
      <c r="J5" s="2">
        <v>0.12</v>
      </c>
      <c r="K5" s="2">
        <v>0.12</v>
      </c>
      <c r="L5" s="2">
        <v>0.13</v>
      </c>
    </row>
    <row r="6" spans="1:12" ht="12.75">
      <c r="A6" s="19"/>
      <c r="B6" s="1" t="s">
        <v>2</v>
      </c>
      <c r="C6" s="1" t="s">
        <v>72</v>
      </c>
      <c r="D6" s="1">
        <f>SUM(D3:D5)</f>
        <v>7.66</v>
      </c>
      <c r="E6" s="1">
        <f aca="true" t="shared" si="0" ref="E6:L6">SUM(E3:E5)</f>
        <v>5.140000000000001</v>
      </c>
      <c r="F6" s="1">
        <f t="shared" si="0"/>
        <v>6.06</v>
      </c>
      <c r="G6" s="1">
        <f t="shared" si="0"/>
        <v>7.59</v>
      </c>
      <c r="H6" s="1">
        <f t="shared" si="0"/>
        <v>5.6</v>
      </c>
      <c r="I6" s="1">
        <f t="shared" si="0"/>
        <v>5.13</v>
      </c>
      <c r="J6" s="1">
        <f t="shared" si="0"/>
        <v>5.95</v>
      </c>
      <c r="K6" s="1">
        <f t="shared" si="0"/>
        <v>4.65</v>
      </c>
      <c r="L6" s="1">
        <f t="shared" si="0"/>
        <v>4.46</v>
      </c>
    </row>
    <row r="7" spans="1:12" ht="12.75">
      <c r="A7" s="19"/>
      <c r="B7" s="2" t="s">
        <v>8</v>
      </c>
      <c r="C7" s="2" t="s">
        <v>7</v>
      </c>
      <c r="D7" s="2">
        <v>1.95</v>
      </c>
      <c r="E7" s="2">
        <v>1.83</v>
      </c>
      <c r="F7" s="2">
        <v>1.93</v>
      </c>
      <c r="G7" s="2">
        <v>3.13</v>
      </c>
      <c r="H7" s="2">
        <v>3.06</v>
      </c>
      <c r="I7" s="2">
        <v>1.62</v>
      </c>
      <c r="J7" s="2">
        <v>1.58</v>
      </c>
      <c r="K7" s="2">
        <v>0.87</v>
      </c>
      <c r="L7" s="2">
        <v>0.82</v>
      </c>
    </row>
    <row r="8" spans="1:12" ht="12.75">
      <c r="A8" s="19"/>
      <c r="B8" s="2" t="s">
        <v>5</v>
      </c>
      <c r="C8" s="2" t="s">
        <v>7</v>
      </c>
      <c r="D8" s="2">
        <v>0.03</v>
      </c>
      <c r="E8" s="2">
        <v>0.06</v>
      </c>
      <c r="F8" s="2">
        <v>0.03</v>
      </c>
      <c r="G8" s="2">
        <v>0.06</v>
      </c>
      <c r="H8" s="2">
        <v>0.29</v>
      </c>
      <c r="I8" s="2">
        <v>0.03</v>
      </c>
      <c r="J8" s="2">
        <v>0.13</v>
      </c>
      <c r="K8" s="2">
        <v>0</v>
      </c>
      <c r="L8" s="2">
        <v>0.16</v>
      </c>
    </row>
    <row r="9" spans="1:12" ht="12.75">
      <c r="A9" s="19"/>
      <c r="B9" s="1" t="s">
        <v>2</v>
      </c>
      <c r="C9" s="1" t="s">
        <v>73</v>
      </c>
      <c r="D9" s="1">
        <f>SUM(D7:D8)</f>
        <v>1.98</v>
      </c>
      <c r="E9" s="1">
        <f aca="true" t="shared" si="1" ref="E9:L9">SUM(E7:E8)</f>
        <v>1.8900000000000001</v>
      </c>
      <c r="F9" s="1">
        <f t="shared" si="1"/>
        <v>1.96</v>
      </c>
      <c r="G9" s="1">
        <f t="shared" si="1"/>
        <v>3.19</v>
      </c>
      <c r="H9" s="1">
        <f t="shared" si="1"/>
        <v>3.35</v>
      </c>
      <c r="I9" s="1">
        <f t="shared" si="1"/>
        <v>1.6500000000000001</v>
      </c>
      <c r="J9" s="1">
        <f t="shared" si="1"/>
        <v>1.71</v>
      </c>
      <c r="K9" s="1">
        <f t="shared" si="1"/>
        <v>0.87</v>
      </c>
      <c r="L9" s="1">
        <f t="shared" si="1"/>
        <v>0.98</v>
      </c>
    </row>
    <row r="10" spans="1:12" ht="12.75">
      <c r="A10" s="19"/>
      <c r="B10" s="2" t="s">
        <v>9</v>
      </c>
      <c r="C10" s="2" t="s">
        <v>10</v>
      </c>
      <c r="D10" s="2">
        <v>1.14</v>
      </c>
      <c r="E10" s="2">
        <v>3.7</v>
      </c>
      <c r="F10" s="2">
        <v>2.44</v>
      </c>
      <c r="G10" s="2">
        <v>2.12</v>
      </c>
      <c r="H10" s="2">
        <v>1.24</v>
      </c>
      <c r="I10" s="2">
        <v>1.09</v>
      </c>
      <c r="J10" s="2">
        <v>0.52</v>
      </c>
      <c r="K10" s="2">
        <v>0.21</v>
      </c>
      <c r="L10" s="2">
        <v>0.94</v>
      </c>
    </row>
    <row r="11" spans="1:12" ht="12.75">
      <c r="A11" s="19"/>
      <c r="B11" s="2" t="s">
        <v>5</v>
      </c>
      <c r="C11" s="2" t="s">
        <v>10</v>
      </c>
      <c r="D11" s="2">
        <v>0</v>
      </c>
      <c r="E11" s="2">
        <v>0.05</v>
      </c>
      <c r="F11" s="2">
        <v>0</v>
      </c>
      <c r="G11" s="2">
        <v>0.02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1:12" ht="12.75">
      <c r="A12" s="19"/>
      <c r="B12" s="1" t="s">
        <v>2</v>
      </c>
      <c r="C12" s="1" t="s">
        <v>74</v>
      </c>
      <c r="D12" s="1">
        <f>SUM(D10:D11)</f>
        <v>1.14</v>
      </c>
      <c r="E12" s="1">
        <f aca="true" t="shared" si="2" ref="E12:L12">SUM(E10:E11)</f>
        <v>3.75</v>
      </c>
      <c r="F12" s="1">
        <f t="shared" si="2"/>
        <v>2.44</v>
      </c>
      <c r="G12" s="1">
        <f t="shared" si="2"/>
        <v>2.14</v>
      </c>
      <c r="H12" s="1">
        <f t="shared" si="2"/>
        <v>1.24</v>
      </c>
      <c r="I12" s="1">
        <f t="shared" si="2"/>
        <v>1.09</v>
      </c>
      <c r="J12" s="1">
        <f t="shared" si="2"/>
        <v>0.52</v>
      </c>
      <c r="K12" s="1">
        <f t="shared" si="2"/>
        <v>0.21</v>
      </c>
      <c r="L12" s="1">
        <f t="shared" si="2"/>
        <v>0.94</v>
      </c>
    </row>
    <row r="13" spans="1:12" ht="12.75">
      <c r="A13" s="19"/>
      <c r="B13" s="1" t="s">
        <v>11</v>
      </c>
      <c r="C13" s="1" t="s">
        <v>80</v>
      </c>
      <c r="D13" s="1">
        <v>0.11</v>
      </c>
      <c r="E13" s="1">
        <v>0.01</v>
      </c>
      <c r="F13" s="1">
        <v>0</v>
      </c>
      <c r="G13" s="1">
        <v>0</v>
      </c>
      <c r="H13" s="1">
        <v>0</v>
      </c>
      <c r="I13" s="1">
        <v>0</v>
      </c>
      <c r="J13" s="1">
        <v>0.52</v>
      </c>
      <c r="K13" s="1">
        <v>0.05</v>
      </c>
      <c r="L13" s="1">
        <v>0.16</v>
      </c>
    </row>
    <row r="14" spans="1:12" s="5" customFormat="1" ht="12.75">
      <c r="A14" s="19"/>
      <c r="B14" s="3" t="s">
        <v>13</v>
      </c>
      <c r="C14" s="3" t="s">
        <v>12</v>
      </c>
      <c r="D14" s="3">
        <v>0.76</v>
      </c>
      <c r="E14" s="3">
        <v>0.45</v>
      </c>
      <c r="F14" s="3">
        <v>0.18</v>
      </c>
      <c r="G14" s="3">
        <v>1.39</v>
      </c>
      <c r="H14" s="3">
        <v>0.66</v>
      </c>
      <c r="I14" s="3">
        <v>0.21</v>
      </c>
      <c r="J14" s="3">
        <v>1.01</v>
      </c>
      <c r="K14" s="3">
        <v>0.39</v>
      </c>
      <c r="L14" s="3">
        <v>0.36</v>
      </c>
    </row>
    <row r="15" spans="1:12" s="5" customFormat="1" ht="12.75">
      <c r="A15" s="19"/>
      <c r="B15" s="3" t="s">
        <v>14</v>
      </c>
      <c r="C15" s="3" t="s">
        <v>12</v>
      </c>
      <c r="D15" s="3">
        <v>0.4</v>
      </c>
      <c r="E15" s="3">
        <v>0.11</v>
      </c>
      <c r="F15" s="3">
        <v>0.01</v>
      </c>
      <c r="G15" s="3">
        <v>2.14</v>
      </c>
      <c r="H15" s="3">
        <v>0.41</v>
      </c>
      <c r="I15" s="3">
        <v>0.02</v>
      </c>
      <c r="J15" s="3">
        <v>1.02</v>
      </c>
      <c r="K15" s="3">
        <v>0</v>
      </c>
      <c r="L15" s="3">
        <v>0.34</v>
      </c>
    </row>
    <row r="16" spans="1:12" ht="12.75">
      <c r="A16" s="19"/>
      <c r="B16" s="1" t="s">
        <v>15</v>
      </c>
      <c r="C16" s="1" t="s">
        <v>75</v>
      </c>
      <c r="D16" s="1">
        <f>SUM(D14:D15)</f>
        <v>1.1600000000000001</v>
      </c>
      <c r="E16" s="1">
        <f aca="true" t="shared" si="3" ref="E16:L16">SUM(E14:E15)</f>
        <v>0.56</v>
      </c>
      <c r="F16" s="1">
        <f t="shared" si="3"/>
        <v>0.19</v>
      </c>
      <c r="G16" s="1">
        <f t="shared" si="3"/>
        <v>3.5300000000000002</v>
      </c>
      <c r="H16" s="1">
        <f t="shared" si="3"/>
        <v>1.07</v>
      </c>
      <c r="I16" s="1">
        <f t="shared" si="3"/>
        <v>0.22999999999999998</v>
      </c>
      <c r="J16" s="1">
        <f t="shared" si="3"/>
        <v>2.0300000000000002</v>
      </c>
      <c r="K16" s="1">
        <f t="shared" si="3"/>
        <v>0.39</v>
      </c>
      <c r="L16" s="1">
        <f t="shared" si="3"/>
        <v>0.7</v>
      </c>
    </row>
    <row r="17" spans="1:12" ht="12.75">
      <c r="A17" s="19"/>
      <c r="B17" s="1" t="s">
        <v>18</v>
      </c>
      <c r="C17" s="1" t="s">
        <v>16</v>
      </c>
      <c r="D17" s="1">
        <v>1800</v>
      </c>
      <c r="E17" s="1">
        <v>1800</v>
      </c>
      <c r="F17" s="1">
        <v>1800</v>
      </c>
      <c r="G17" s="1">
        <v>2000</v>
      </c>
      <c r="H17" s="1">
        <v>2000</v>
      </c>
      <c r="I17" s="1">
        <v>2000</v>
      </c>
      <c r="J17" s="1">
        <v>2000</v>
      </c>
      <c r="K17" s="1">
        <v>2000</v>
      </c>
      <c r="L17" s="1">
        <v>2000</v>
      </c>
    </row>
    <row r="18" spans="1:12" ht="12.75">
      <c r="A18" s="19"/>
      <c r="B18" s="1" t="s">
        <v>17</v>
      </c>
      <c r="C18" s="1" t="s">
        <v>17</v>
      </c>
      <c r="D18" s="1">
        <v>2500</v>
      </c>
      <c r="E18" s="1">
        <v>2500</v>
      </c>
      <c r="F18" s="1">
        <v>2500</v>
      </c>
      <c r="G18" s="1">
        <v>2500</v>
      </c>
      <c r="H18" s="1">
        <v>2500</v>
      </c>
      <c r="I18" s="1">
        <v>2500</v>
      </c>
      <c r="J18" s="1">
        <v>2500</v>
      </c>
      <c r="K18" s="1">
        <v>2500</v>
      </c>
      <c r="L18" s="1">
        <v>2500</v>
      </c>
    </row>
    <row r="19" spans="1:12" ht="12.75">
      <c r="A19" s="19"/>
      <c r="B19" s="1" t="s">
        <v>19</v>
      </c>
      <c r="C19" s="1" t="s">
        <v>19</v>
      </c>
      <c r="D19" s="1">
        <v>1500</v>
      </c>
      <c r="E19" s="1">
        <v>1500</v>
      </c>
      <c r="F19" s="1">
        <v>1500</v>
      </c>
      <c r="G19" s="1">
        <v>1500</v>
      </c>
      <c r="H19" s="1">
        <v>1500</v>
      </c>
      <c r="I19" s="1">
        <v>1500</v>
      </c>
      <c r="J19" s="1">
        <v>1500</v>
      </c>
      <c r="K19" s="1">
        <v>1500</v>
      </c>
      <c r="L19" s="1">
        <v>1500</v>
      </c>
    </row>
    <row r="20" spans="1:12" ht="12.75">
      <c r="A20" s="19"/>
      <c r="B20" s="3" t="s">
        <v>21</v>
      </c>
      <c r="C20" s="3" t="s">
        <v>20</v>
      </c>
      <c r="D20" s="3">
        <v>0.45</v>
      </c>
      <c r="E20" s="3">
        <v>0.33</v>
      </c>
      <c r="F20" s="3">
        <v>0.15</v>
      </c>
      <c r="G20" s="3">
        <v>0.55</v>
      </c>
      <c r="H20" s="3">
        <v>0.21</v>
      </c>
      <c r="I20" s="3">
        <v>0.15</v>
      </c>
      <c r="J20" s="3">
        <v>0.49</v>
      </c>
      <c r="K20" s="3">
        <v>0.29</v>
      </c>
      <c r="L20" s="3">
        <v>0.21</v>
      </c>
    </row>
    <row r="21" spans="1:12" ht="12.75">
      <c r="A21" s="19"/>
      <c r="B21" s="3" t="s">
        <v>22</v>
      </c>
      <c r="C21" s="3" t="s">
        <v>20</v>
      </c>
      <c r="D21" s="3">
        <v>1.61</v>
      </c>
      <c r="E21" s="3">
        <v>0.42</v>
      </c>
      <c r="F21" s="3">
        <v>0.45</v>
      </c>
      <c r="G21" s="3">
        <v>4.27</v>
      </c>
      <c r="H21" s="3">
        <v>0.72</v>
      </c>
      <c r="I21" s="3">
        <v>0.33</v>
      </c>
      <c r="J21" s="3">
        <v>1.92</v>
      </c>
      <c r="K21" s="3">
        <v>0.99</v>
      </c>
      <c r="L21" s="3">
        <v>0.83</v>
      </c>
    </row>
    <row r="22" spans="1:12" ht="12.75">
      <c r="A22" s="19"/>
      <c r="B22" s="2" t="s">
        <v>54</v>
      </c>
      <c r="C22" s="2" t="s">
        <v>24</v>
      </c>
      <c r="D22" s="2">
        <f aca="true" t="shared" si="4" ref="D22:L22">D6+D9+D12</f>
        <v>10.780000000000001</v>
      </c>
      <c r="E22" s="2">
        <f t="shared" si="4"/>
        <v>10.780000000000001</v>
      </c>
      <c r="F22" s="2">
        <f t="shared" si="4"/>
        <v>10.459999999999999</v>
      </c>
      <c r="G22" s="2">
        <f t="shared" si="4"/>
        <v>12.92</v>
      </c>
      <c r="H22" s="2">
        <f t="shared" si="4"/>
        <v>10.19</v>
      </c>
      <c r="I22" s="2">
        <f t="shared" si="4"/>
        <v>7.87</v>
      </c>
      <c r="J22" s="2">
        <f t="shared" si="4"/>
        <v>8.18</v>
      </c>
      <c r="K22" s="2">
        <f t="shared" si="4"/>
        <v>5.73</v>
      </c>
      <c r="L22" s="2">
        <f t="shared" si="4"/>
        <v>6.379999999999999</v>
      </c>
    </row>
    <row r="23" spans="1:12" ht="12.75">
      <c r="A23" s="19"/>
      <c r="B23" s="2" t="s">
        <v>55</v>
      </c>
      <c r="C23" s="2" t="s">
        <v>25</v>
      </c>
      <c r="D23" s="2">
        <f aca="true" t="shared" si="5" ref="D23:L23">+D13+D16</f>
        <v>1.2700000000000002</v>
      </c>
      <c r="E23" s="2">
        <f t="shared" si="5"/>
        <v>0.5700000000000001</v>
      </c>
      <c r="F23" s="2">
        <f t="shared" si="5"/>
        <v>0.19</v>
      </c>
      <c r="G23" s="2">
        <f t="shared" si="5"/>
        <v>3.5300000000000002</v>
      </c>
      <c r="H23" s="2">
        <f t="shared" si="5"/>
        <v>1.07</v>
      </c>
      <c r="I23" s="2">
        <f t="shared" si="5"/>
        <v>0.22999999999999998</v>
      </c>
      <c r="J23" s="2">
        <f t="shared" si="5"/>
        <v>2.5500000000000003</v>
      </c>
      <c r="K23" s="2">
        <f t="shared" si="5"/>
        <v>0.44</v>
      </c>
      <c r="L23" s="2">
        <f t="shared" si="5"/>
        <v>0.86</v>
      </c>
    </row>
    <row r="24" spans="1:12" ht="12.75">
      <c r="A24" s="19"/>
      <c r="B24" s="1" t="s">
        <v>23</v>
      </c>
      <c r="C24" s="1" t="s">
        <v>20</v>
      </c>
      <c r="D24" s="4">
        <v>1.2</v>
      </c>
      <c r="E24" s="4">
        <v>0.3345198237885462</v>
      </c>
      <c r="F24" s="4">
        <v>0.15535211267605634</v>
      </c>
      <c r="G24" s="4">
        <v>1.348273556231003</v>
      </c>
      <c r="H24" s="4">
        <v>0.25846358792184726</v>
      </c>
      <c r="I24" s="4">
        <v>0.15511111111111112</v>
      </c>
      <c r="J24" s="4">
        <v>0.8298415657036345</v>
      </c>
      <c r="K24" s="4">
        <v>0.33991896272285244</v>
      </c>
      <c r="L24" s="4">
        <v>0.283646408839779</v>
      </c>
    </row>
    <row r="25" spans="1:12" ht="12.75">
      <c r="A25" s="19"/>
      <c r="B25" s="1" t="s">
        <v>26</v>
      </c>
      <c r="C25" s="1" t="s">
        <v>27</v>
      </c>
      <c r="D25" s="1">
        <v>30</v>
      </c>
      <c r="E25" s="1">
        <v>30</v>
      </c>
      <c r="F25" s="1">
        <v>30</v>
      </c>
      <c r="G25" s="1">
        <v>30</v>
      </c>
      <c r="H25" s="1">
        <v>30</v>
      </c>
      <c r="I25" s="1">
        <v>30</v>
      </c>
      <c r="J25" s="1">
        <v>30</v>
      </c>
      <c r="K25" s="1">
        <v>30</v>
      </c>
      <c r="L25" s="1">
        <v>30</v>
      </c>
    </row>
    <row r="26" spans="1:12" ht="12.75">
      <c r="A26" s="19"/>
      <c r="B26" s="1" t="s">
        <v>28</v>
      </c>
      <c r="C26" s="1" t="s">
        <v>28</v>
      </c>
      <c r="D26" s="1">
        <v>8000</v>
      </c>
      <c r="E26" s="1">
        <v>8000</v>
      </c>
      <c r="F26" s="1">
        <v>8000</v>
      </c>
      <c r="G26" s="1">
        <v>8000</v>
      </c>
      <c r="H26" s="1">
        <v>8000</v>
      </c>
      <c r="I26" s="1">
        <v>8000</v>
      </c>
      <c r="J26" s="1">
        <v>8000</v>
      </c>
      <c r="K26" s="1">
        <v>8000</v>
      </c>
      <c r="L26" s="1">
        <v>8000</v>
      </c>
    </row>
    <row r="27" spans="1:12" ht="12.75">
      <c r="A27" s="20"/>
      <c r="B27" s="1" t="s">
        <v>29</v>
      </c>
      <c r="C27" s="1" t="s">
        <v>29</v>
      </c>
      <c r="D27" s="1">
        <v>8000</v>
      </c>
      <c r="E27" s="1">
        <v>8000</v>
      </c>
      <c r="F27" s="1">
        <v>8000</v>
      </c>
      <c r="G27" s="1">
        <v>8000</v>
      </c>
      <c r="H27" s="1">
        <v>8000</v>
      </c>
      <c r="I27" s="1">
        <v>8000</v>
      </c>
      <c r="J27" s="1">
        <v>8000</v>
      </c>
      <c r="K27" s="1">
        <v>8000</v>
      </c>
      <c r="L27" s="1">
        <v>8000</v>
      </c>
    </row>
    <row r="28" spans="2:12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 customHeight="1">
      <c r="A29" s="17" t="s">
        <v>76</v>
      </c>
      <c r="B29" s="16" t="s">
        <v>30</v>
      </c>
      <c r="C29" s="16" t="s">
        <v>33</v>
      </c>
      <c r="D29" s="16">
        <v>11</v>
      </c>
      <c r="E29" s="16">
        <v>14</v>
      </c>
      <c r="F29" s="16">
        <v>8.5</v>
      </c>
      <c r="G29" s="16">
        <v>9</v>
      </c>
      <c r="H29" s="16">
        <v>8.5</v>
      </c>
      <c r="I29" s="16">
        <v>9.5</v>
      </c>
      <c r="J29" s="16">
        <v>8</v>
      </c>
      <c r="K29" s="16">
        <v>11.8</v>
      </c>
      <c r="L29" s="16">
        <v>10</v>
      </c>
    </row>
    <row r="30" spans="1:12" ht="14.25" customHeight="1">
      <c r="A30" s="17"/>
      <c r="B30" s="16" t="s">
        <v>31</v>
      </c>
      <c r="C30" s="16" t="s">
        <v>34</v>
      </c>
      <c r="D30" s="16">
        <v>12.5</v>
      </c>
      <c r="E30" s="16">
        <v>21</v>
      </c>
      <c r="F30" s="16">
        <v>15</v>
      </c>
      <c r="G30" s="16">
        <v>11.1</v>
      </c>
      <c r="H30" s="16">
        <v>8</v>
      </c>
      <c r="I30" s="16">
        <v>11.4</v>
      </c>
      <c r="J30" s="16">
        <v>11</v>
      </c>
      <c r="K30" s="16">
        <v>35</v>
      </c>
      <c r="L30" s="16">
        <v>15</v>
      </c>
    </row>
    <row r="31" spans="1:12" ht="14.25" customHeight="1">
      <c r="A31" s="17"/>
      <c r="B31" s="16" t="s">
        <v>32</v>
      </c>
      <c r="C31" s="16" t="s">
        <v>35</v>
      </c>
      <c r="D31" s="16">
        <v>22.9</v>
      </c>
      <c r="E31" s="16">
        <v>27</v>
      </c>
      <c r="F31" s="16">
        <v>35</v>
      </c>
      <c r="G31" s="16">
        <v>21.6</v>
      </c>
      <c r="H31" s="16">
        <v>30</v>
      </c>
      <c r="I31" s="16">
        <v>43.3</v>
      </c>
      <c r="J31" s="16">
        <v>15.5</v>
      </c>
      <c r="K31" s="16">
        <v>35</v>
      </c>
      <c r="L31" s="16">
        <v>15</v>
      </c>
    </row>
    <row r="32" spans="1:12" ht="14.25" customHeight="1">
      <c r="A32" s="17"/>
      <c r="B32" s="16" t="s">
        <v>38</v>
      </c>
      <c r="C32" s="16" t="s">
        <v>36</v>
      </c>
      <c r="D32" s="16">
        <v>103</v>
      </c>
      <c r="E32" s="16">
        <v>108</v>
      </c>
      <c r="F32" s="16">
        <v>103</v>
      </c>
      <c r="G32" s="16">
        <v>103</v>
      </c>
      <c r="H32" s="16">
        <v>103</v>
      </c>
      <c r="I32" s="16">
        <v>103</v>
      </c>
      <c r="J32" s="16">
        <v>97.9</v>
      </c>
      <c r="K32" s="16">
        <v>106.9</v>
      </c>
      <c r="L32" s="16">
        <v>98.5</v>
      </c>
    </row>
    <row r="33" spans="1:12" ht="14.25" customHeight="1">
      <c r="A33" s="17"/>
      <c r="B33" s="16" t="s">
        <v>39</v>
      </c>
      <c r="C33" s="16" t="s">
        <v>37</v>
      </c>
      <c r="D33" s="16">
        <v>67</v>
      </c>
      <c r="E33" s="16">
        <v>61</v>
      </c>
      <c r="F33" s="16">
        <v>61</v>
      </c>
      <c r="G33" s="16">
        <v>71.45</v>
      </c>
      <c r="H33" s="16">
        <v>67.3</v>
      </c>
      <c r="I33" s="16">
        <v>67.3</v>
      </c>
      <c r="J33" s="16">
        <v>63.9</v>
      </c>
      <c r="K33" s="16">
        <v>63.5</v>
      </c>
      <c r="L33" s="16">
        <v>66.9</v>
      </c>
    </row>
    <row r="34" spans="2:12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1" t="s">
        <v>77</v>
      </c>
      <c r="B35" s="22" t="s">
        <v>40</v>
      </c>
      <c r="C35" s="22" t="s">
        <v>40</v>
      </c>
      <c r="D35" s="22" t="s">
        <v>41</v>
      </c>
      <c r="E35" s="22" t="s">
        <v>42</v>
      </c>
      <c r="F35" s="22" t="s">
        <v>43</v>
      </c>
      <c r="G35" s="22" t="s">
        <v>44</v>
      </c>
      <c r="H35" s="22" t="s">
        <v>45</v>
      </c>
      <c r="I35" s="22" t="s">
        <v>46</v>
      </c>
      <c r="J35" s="22" t="s">
        <v>53</v>
      </c>
      <c r="K35" s="22" t="s">
        <v>47</v>
      </c>
      <c r="L35" s="22" t="s">
        <v>48</v>
      </c>
    </row>
    <row r="36" spans="1:12" ht="12.75">
      <c r="A36" s="21"/>
      <c r="B36" s="22" t="s">
        <v>49</v>
      </c>
      <c r="C36" s="22" t="s">
        <v>49</v>
      </c>
      <c r="D36" s="22">
        <v>4.6</v>
      </c>
      <c r="E36" s="22">
        <v>2.7</v>
      </c>
      <c r="F36" s="22">
        <v>2.45</v>
      </c>
      <c r="G36" s="22">
        <v>3.4</v>
      </c>
      <c r="H36" s="22">
        <v>2.7</v>
      </c>
      <c r="I36" s="22">
        <v>4.65</v>
      </c>
      <c r="J36" s="22">
        <v>3.12</v>
      </c>
      <c r="K36" s="22">
        <v>3.35</v>
      </c>
      <c r="L36" s="22">
        <v>4.5</v>
      </c>
    </row>
    <row r="37" spans="1:12" ht="12.7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12.75">
      <c r="A38" s="21"/>
      <c r="B38" s="22" t="s">
        <v>52</v>
      </c>
      <c r="C38" s="22" t="s">
        <v>52</v>
      </c>
      <c r="D38" s="22">
        <v>27.2</v>
      </c>
      <c r="E38" s="22">
        <v>3.6</v>
      </c>
      <c r="F38" s="22">
        <v>6.15</v>
      </c>
      <c r="G38" s="22">
        <v>15.7</v>
      </c>
      <c r="H38" s="22">
        <v>2.5</v>
      </c>
      <c r="I38" s="22">
        <v>3.2</v>
      </c>
      <c r="J38" s="22">
        <v>14</v>
      </c>
      <c r="K38" s="22">
        <v>1.7</v>
      </c>
      <c r="L38" s="22">
        <v>3</v>
      </c>
    </row>
    <row r="39" spans="1:12" ht="12.75">
      <c r="A39" s="21"/>
      <c r="B39" s="22" t="s">
        <v>51</v>
      </c>
      <c r="C39" s="22" t="s">
        <v>51</v>
      </c>
      <c r="D39" s="23">
        <f>D38*0.909089</f>
        <v>24.7272208</v>
      </c>
      <c r="E39" s="23">
        <f aca="true" t="shared" si="6" ref="E39:L39">E38*0.909089</f>
        <v>3.2727204000000003</v>
      </c>
      <c r="F39" s="23">
        <f t="shared" si="6"/>
        <v>5.5908973500000005</v>
      </c>
      <c r="G39" s="23">
        <f t="shared" si="6"/>
        <v>14.272697299999999</v>
      </c>
      <c r="H39" s="23">
        <f t="shared" si="6"/>
        <v>2.2727225</v>
      </c>
      <c r="I39" s="23">
        <f t="shared" si="6"/>
        <v>2.9090848000000005</v>
      </c>
      <c r="J39" s="23">
        <f t="shared" si="6"/>
        <v>12.727246000000001</v>
      </c>
      <c r="K39" s="23">
        <f t="shared" si="6"/>
        <v>1.5454513</v>
      </c>
      <c r="L39" s="23">
        <f t="shared" si="6"/>
        <v>2.7272670000000003</v>
      </c>
    </row>
    <row r="40" spans="1:12" ht="12.75">
      <c r="A40" s="21"/>
      <c r="B40" s="22" t="s">
        <v>50</v>
      </c>
      <c r="C40" s="22" t="s">
        <v>50</v>
      </c>
      <c r="D40" s="22">
        <v>8.25</v>
      </c>
      <c r="E40" s="22">
        <v>0.85</v>
      </c>
      <c r="F40" s="22">
        <v>2</v>
      </c>
      <c r="G40" s="22">
        <v>10.4</v>
      </c>
      <c r="H40" s="22">
        <v>1.75</v>
      </c>
      <c r="I40" s="22">
        <v>1.16</v>
      </c>
      <c r="J40" s="22">
        <v>3.4</v>
      </c>
      <c r="K40" s="22">
        <v>1.5</v>
      </c>
      <c r="L40" s="22">
        <v>0.85</v>
      </c>
    </row>
    <row r="41" spans="1:12" ht="12.7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2.75">
      <c r="A42" s="21"/>
      <c r="B42" s="22" t="s">
        <v>56</v>
      </c>
      <c r="C42" s="22" t="s">
        <v>56</v>
      </c>
      <c r="D42" s="22">
        <v>22.7</v>
      </c>
      <c r="E42" s="22">
        <v>1.2</v>
      </c>
      <c r="F42" s="22">
        <v>0.3</v>
      </c>
      <c r="G42" s="22">
        <v>14.4</v>
      </c>
      <c r="H42" s="22">
        <v>1.1</v>
      </c>
      <c r="I42" s="22">
        <v>1.3</v>
      </c>
      <c r="J42" s="22">
        <v>9.4</v>
      </c>
      <c r="K42" s="22">
        <v>4.4</v>
      </c>
      <c r="L42" s="22">
        <v>3.8</v>
      </c>
    </row>
    <row r="43" spans="1:12" ht="12.75">
      <c r="A43" s="21"/>
      <c r="B43" s="22" t="s">
        <v>57</v>
      </c>
      <c r="C43" s="22" t="s">
        <v>57</v>
      </c>
      <c r="D43" s="22">
        <v>10.6</v>
      </c>
      <c r="E43" s="22">
        <v>1.2</v>
      </c>
      <c r="F43" s="22">
        <v>0.3</v>
      </c>
      <c r="G43" s="22">
        <v>9.2</v>
      </c>
      <c r="H43" s="22">
        <v>1</v>
      </c>
      <c r="I43" s="22">
        <v>0.7</v>
      </c>
      <c r="J43" s="22">
        <v>6.5</v>
      </c>
      <c r="K43" s="22">
        <v>3</v>
      </c>
      <c r="L43" s="22">
        <v>2.5</v>
      </c>
    </row>
    <row r="48" spans="3:7" ht="12.75">
      <c r="C48" s="3"/>
      <c r="D48" s="10" t="s">
        <v>58</v>
      </c>
      <c r="E48" s="10"/>
      <c r="F48" s="10" t="s">
        <v>61</v>
      </c>
      <c r="G48" s="10"/>
    </row>
    <row r="49" spans="3:9" ht="12.75">
      <c r="C49" s="6" t="s">
        <v>40</v>
      </c>
      <c r="D49" s="3" t="s">
        <v>59</v>
      </c>
      <c r="E49" s="3" t="s">
        <v>60</v>
      </c>
      <c r="F49" s="3" t="s">
        <v>59</v>
      </c>
      <c r="G49" s="3" t="s">
        <v>60</v>
      </c>
      <c r="H49" s="11" t="s">
        <v>62</v>
      </c>
      <c r="I49" s="11"/>
    </row>
    <row r="50" spans="3:9" ht="14.25">
      <c r="C50" s="15" t="s">
        <v>63</v>
      </c>
      <c r="D50" s="7">
        <v>24.7272208</v>
      </c>
      <c r="E50" s="3">
        <v>22.7</v>
      </c>
      <c r="F50" s="7">
        <v>8.25</v>
      </c>
      <c r="G50" s="3">
        <v>10.6</v>
      </c>
      <c r="H50" s="9">
        <v>0</v>
      </c>
      <c r="I50" s="9">
        <v>0</v>
      </c>
    </row>
    <row r="51" spans="3:9" ht="14.25">
      <c r="C51" s="15" t="s">
        <v>64</v>
      </c>
      <c r="D51" s="7">
        <v>3.2727204000000003</v>
      </c>
      <c r="E51" s="3">
        <v>1.2</v>
      </c>
      <c r="F51" s="7">
        <v>0.85</v>
      </c>
      <c r="G51" s="3">
        <v>1.2</v>
      </c>
      <c r="H51" s="9">
        <v>30</v>
      </c>
      <c r="I51" s="9">
        <v>30</v>
      </c>
    </row>
    <row r="52" spans="3:7" ht="14.25">
      <c r="C52" s="15" t="s">
        <v>65</v>
      </c>
      <c r="D52" s="7">
        <v>5.5908973500000005</v>
      </c>
      <c r="E52" s="3">
        <v>0.3</v>
      </c>
      <c r="F52" s="7">
        <v>2</v>
      </c>
      <c r="G52" s="3">
        <v>0.3</v>
      </c>
    </row>
    <row r="53" spans="3:7" ht="14.25">
      <c r="C53" s="15" t="s">
        <v>66</v>
      </c>
      <c r="D53" s="7">
        <v>14.272697299999999</v>
      </c>
      <c r="E53" s="3">
        <v>14.4</v>
      </c>
      <c r="F53" s="7">
        <v>10.4</v>
      </c>
      <c r="G53" s="3">
        <v>9.2</v>
      </c>
    </row>
    <row r="54" spans="3:7" ht="14.25">
      <c r="C54" s="15" t="s">
        <v>67</v>
      </c>
      <c r="D54" s="7">
        <v>2.2727225</v>
      </c>
      <c r="E54" s="3">
        <v>1.1</v>
      </c>
      <c r="F54" s="7">
        <v>1.75</v>
      </c>
      <c r="G54" s="3">
        <v>1</v>
      </c>
    </row>
    <row r="55" spans="3:7" ht="14.25">
      <c r="C55" s="15" t="s">
        <v>68</v>
      </c>
      <c r="D55" s="7">
        <v>2.9090848000000005</v>
      </c>
      <c r="E55" s="3">
        <v>1.3</v>
      </c>
      <c r="F55" s="7">
        <v>1.16</v>
      </c>
      <c r="G55" s="3">
        <v>0.7</v>
      </c>
    </row>
    <row r="56" spans="3:7" ht="14.25">
      <c r="C56" s="15" t="s">
        <v>71</v>
      </c>
      <c r="D56" s="7">
        <v>12.727246000000001</v>
      </c>
      <c r="E56" s="3">
        <v>9.4</v>
      </c>
      <c r="F56" s="7">
        <v>3.4</v>
      </c>
      <c r="G56" s="3">
        <v>6.5</v>
      </c>
    </row>
    <row r="57" spans="3:7" ht="14.25">
      <c r="C57" s="15" t="s">
        <v>69</v>
      </c>
      <c r="D57" s="7">
        <v>1.5454513</v>
      </c>
      <c r="E57" s="3">
        <v>4.4</v>
      </c>
      <c r="F57" s="7">
        <v>1.5</v>
      </c>
      <c r="G57" s="3">
        <v>3</v>
      </c>
    </row>
    <row r="58" spans="3:7" ht="28.5">
      <c r="C58" s="15" t="s">
        <v>70</v>
      </c>
      <c r="D58" s="7">
        <v>2.7272670000000003</v>
      </c>
      <c r="E58" s="3">
        <v>3.8</v>
      </c>
      <c r="F58" s="7">
        <v>0.85</v>
      </c>
      <c r="G58" s="3">
        <v>2.5</v>
      </c>
    </row>
  </sheetData>
  <mergeCells count="7">
    <mergeCell ref="A29:A33"/>
    <mergeCell ref="A3:A27"/>
    <mergeCell ref="A35:A43"/>
    <mergeCell ref="D48:E48"/>
    <mergeCell ref="F48:G48"/>
    <mergeCell ref="H49:I49"/>
    <mergeCell ref="D1:L1"/>
  </mergeCells>
  <printOptions/>
  <pageMargins left="0.75" right="0.75" top="1" bottom="1" header="0.5" footer="0.5"/>
  <pageSetup horizontalDpi="600" verticalDpi="600" orientation="landscape" scale="73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Cider Fest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Duveneck</dc:creator>
  <cp:keywords/>
  <dc:description/>
  <cp:lastModifiedBy>Matthew Duveneck</cp:lastModifiedBy>
  <cp:lastPrinted>2005-03-14T14:20:21Z</cp:lastPrinted>
  <dcterms:created xsi:type="dcterms:W3CDTF">2005-03-11T16:09:42Z</dcterms:created>
  <dcterms:modified xsi:type="dcterms:W3CDTF">2005-06-21T19:46:15Z</dcterms:modified>
  <cp:category/>
  <cp:version/>
  <cp:contentType/>
  <cp:contentStatus/>
</cp:coreProperties>
</file>